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sverovany-my.sharepoint.com/personal/jana_pospisilova_zsverovany_cz/Documents/Dokumenty/ředitelské tiskopisy/darovací smlouvy/financování školy + smlouvy/obecní peníze/2022/"/>
    </mc:Choice>
  </mc:AlternateContent>
  <xr:revisionPtr revIDLastSave="0" documentId="8_{34BE2A29-FF35-46B6-8824-A72E36121BAB}" xr6:coauthVersionLast="47" xr6:coauthVersionMax="47" xr10:uidLastSave="{00000000-0000-0000-0000-000000000000}"/>
  <bookViews>
    <workbookView xWindow="-108" yWindow="-108" windowWidth="23256" windowHeight="12576" xr2:uid="{3B61C076-13D5-41E5-A1CE-895C1206939C}"/>
  </bookViews>
  <sheets>
    <sheet name="Rozpočet neinvestiční" sheetId="3" r:id="rId1"/>
    <sheet name="Rozpočet investiční" sheetId="4" r:id="rId2"/>
    <sheet name="Střednědobý výhled" sheetId="5" r:id="rId3"/>
  </sheets>
  <definedNames>
    <definedName name="_xlnm.Print_Area" localSheetId="1">'Rozpočet investiční'!$A$1:$E$21</definedName>
    <definedName name="_xlnm.Print_Area" localSheetId="0">'Rozpočet neinvestiční'!$A$1:$F$48</definedName>
    <definedName name="_xlnm.Print_Area" localSheetId="2">'Střednědobý výhled'!$A$1:$G$23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5" l="1"/>
  <c r="C21" i="5"/>
  <c r="E16" i="5"/>
  <c r="E21" i="5" s="1"/>
  <c r="E22" i="5" s="1"/>
  <c r="E14" i="5"/>
  <c r="D14" i="5"/>
  <c r="D22" i="5" s="1"/>
  <c r="C14" i="5"/>
  <c r="C22" i="5" s="1"/>
  <c r="B35" i="3" l="1"/>
  <c r="C32" i="3"/>
  <c r="D32" i="3"/>
  <c r="B32" i="3"/>
  <c r="E31" i="3"/>
  <c r="E30" i="3"/>
  <c r="E10" i="3"/>
  <c r="E11" i="3"/>
  <c r="E12" i="3"/>
  <c r="E13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C14" i="3"/>
  <c r="D14" i="3"/>
  <c r="B14" i="3"/>
  <c r="E32" i="3" l="1"/>
  <c r="C18" i="4" l="1"/>
  <c r="C14" i="4"/>
  <c r="C19" i="4" s="1"/>
  <c r="E7" i="3" l="1"/>
  <c r="E8" i="3"/>
  <c r="E9" i="3"/>
  <c r="E6" i="3"/>
  <c r="E14" i="3" l="1"/>
</calcChain>
</file>

<file path=xl/sharedStrings.xml><?xml version="1.0" encoding="utf-8"?>
<sst xmlns="http://schemas.openxmlformats.org/spreadsheetml/2006/main" count="92" uniqueCount="79">
  <si>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</si>
  <si>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</si>
  <si>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</si>
  <si>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</si>
  <si>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</si>
  <si>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</si>
  <si>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</si>
  <si>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</si>
  <si>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</si>
  <si>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54x - ostatní náklady</t>
  </si>
  <si>
    <t>551 - odpisy dlouhodobého majetku</t>
  </si>
  <si>
    <t>558 - náklady z drobného majetku</t>
  </si>
  <si>
    <t>CELKEM NÁKLADY</t>
  </si>
  <si>
    <t xml:space="preserve">Výnosy </t>
  </si>
  <si>
    <t>602 - výnosy z prodeje služeb</t>
  </si>
  <si>
    <t>603 - výnosy z pronájmu</t>
  </si>
  <si>
    <t>604 - výnosy z prodaného zboží</t>
  </si>
  <si>
    <t>60x - ostatní výnosy z vlastních výkonů</t>
  </si>
  <si>
    <t>648 - čerpání fondů</t>
  </si>
  <si>
    <t>64x - ostatní výnosy z činnosti</t>
  </si>
  <si>
    <t>66x - finanční výnosy</t>
  </si>
  <si>
    <t>672 - výnosy z transferů</t>
  </si>
  <si>
    <t>CELKEM VÝNOSY</t>
  </si>
  <si>
    <t>CELKEM</t>
  </si>
  <si>
    <t>Olomoucký kraj HČ</t>
  </si>
  <si>
    <t>Žádost mimo rozpočet:</t>
  </si>
  <si>
    <t>FINANČNÍ PLÁN PŘÍSPĚVKOVÉ ORGANIZACE - NEINVESTIČNÍ ROZPOČET</t>
  </si>
  <si>
    <t>Název příspěvkové organizace:</t>
  </si>
  <si>
    <t>Rok:</t>
  </si>
  <si>
    <t>FINANČNÍ PLÁN PŘÍSPĚVKOVÉ ORGANIZACE - INVESTIČNÍ ROZPOČET</t>
  </si>
  <si>
    <t>Název organizace:</t>
  </si>
  <si>
    <t>STAV FONDU INVESTIC K DATU SESTAVENÍ PLÁNU</t>
  </si>
  <si>
    <t>Komentář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</si>
  <si>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</si>
  <si>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</si>
  <si>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</si>
  <si>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</si>
  <si>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</si>
  <si>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</si>
  <si>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</si>
  <si>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</si>
  <si>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</si>
  <si>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Ostatní použití</t>
  </si>
  <si>
    <t>Plánované použití fondu investic celkem</t>
  </si>
  <si>
    <t>Plánovaný stav fondu investic k 31. 12.</t>
  </si>
  <si>
    <t>FINANČNÍ PLÁN PŘÍSPĚVKOVÉ ORGANIZACE - STŘEDNĚDOBÝ VÝHLED ROZPOČTU</t>
  </si>
  <si>
    <t>Období:</t>
  </si>
  <si>
    <t>Výnosy a náklady podle účtů účtové osnovy</t>
  </si>
  <si>
    <t>Účtová skupina</t>
  </si>
  <si>
    <t>Hlavní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</si>
  <si>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</si>
  <si>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</si>
  <si>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</si>
  <si>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</si>
  <si>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</si>
  <si>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50x - Spotřebované nákupy</t>
  </si>
  <si>
    <t>51x - Služby</t>
  </si>
  <si>
    <t>52x - Osobní náklady</t>
  </si>
  <si>
    <t>53x - Daně a poplatky</t>
  </si>
  <si>
    <t>54x - Ostatní náklady</t>
  </si>
  <si>
    <t>55x - Odpisy, prodaný majetek, tvorba a použití rezerv a opravných položek</t>
  </si>
  <si>
    <t>VÝSLEDEK HOSPODAŘENÍ</t>
  </si>
  <si>
    <t>Základní škola Věrovany</t>
  </si>
  <si>
    <t>Mgr. Jana Pospíšilová</t>
  </si>
  <si>
    <t>řeitelka ZŠ</t>
  </si>
  <si>
    <t xml:space="preserve"> ZŠ</t>
  </si>
  <si>
    <t>Základní škola Věrovany Věrovany</t>
  </si>
  <si>
    <t>Projekty EU</t>
  </si>
  <si>
    <t>Náklady</t>
  </si>
  <si>
    <t>501 - spotřeba materiálu - pořízení z darů</t>
  </si>
  <si>
    <t>559 - náklady z drobného majetku</t>
  </si>
  <si>
    <t>vymalování + zateplení příčky</t>
  </si>
  <si>
    <t>Bc.Eva Princová</t>
  </si>
  <si>
    <t>Vypracovala:</t>
  </si>
  <si>
    <t>Podlaha – vyrovnání + pokládka, snížené podhledy z důvodu úspory el.energie, nábytek</t>
  </si>
  <si>
    <r>
      <t xml:space="preserve"> - </t>
    </r>
    <r>
      <rPr>
        <b/>
        <sz val="12"/>
        <color theme="1"/>
        <rFont val="Calibri"/>
        <family val="2"/>
        <charset val="238"/>
        <scheme val="minor"/>
      </rPr>
      <t>Rekonstrukce</t>
    </r>
    <r>
      <rPr>
        <sz val="12"/>
        <color theme="1"/>
        <rFont val="Calibri"/>
        <family val="2"/>
        <charset val="238"/>
        <scheme val="minor"/>
      </rPr>
      <t xml:space="preserve"> úklidovky vs. toaleta  - OHS kontrola, výměna Wc a příruční ohřívač vody+ umyvadlo</t>
    </r>
  </si>
  <si>
    <r>
      <t xml:space="preserve"> - </t>
    </r>
    <r>
      <rPr>
        <b/>
        <sz val="12"/>
        <color theme="1"/>
        <rFont val="Calibri"/>
        <family val="2"/>
        <charset val="238"/>
        <scheme val="minor"/>
      </rPr>
      <t>Rekonstukce</t>
    </r>
    <r>
      <rPr>
        <sz val="12"/>
        <color theme="1"/>
        <rFont val="Calibri"/>
        <family val="2"/>
        <charset val="238"/>
        <scheme val="minor"/>
      </rPr>
      <t xml:space="preserve"> parkovací plochy před budovou školy – zřízení 1 -2 parkovacích míst, zatravňovací dlažba</t>
    </r>
  </si>
  <si>
    <r>
      <t xml:space="preserve"> - </t>
    </r>
    <r>
      <rPr>
        <b/>
        <sz val="12"/>
        <color theme="1"/>
        <rFont val="Calibri"/>
        <family val="2"/>
        <charset val="238"/>
        <scheme val="minor"/>
      </rPr>
      <t>Rekostrukce</t>
    </r>
    <r>
      <rPr>
        <sz val="12"/>
        <color theme="1"/>
        <rFont val="Calibri"/>
        <family val="2"/>
        <charset val="238"/>
        <scheme val="minor"/>
      </rPr>
      <t xml:space="preserve"> ředitelny cca 30 m</t>
    </r>
  </si>
  <si>
    <t>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</si>
</sst>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00B0F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4" fillId="2" borderId="3" xfId="0" applyFont="1" applyFill="1" applyBorder="1"/>
    <xf numFmtId="4" fontId="0" fillId="0" borderId="0" xfId="0" applyNumberFormat="1"/>
    <xf numFmtId="4" fontId="2" fillId="0" borderId="2" xfId="0" applyNumberFormat="1" applyFont="1" applyBorder="1"/>
    <xf numFmtId="4" fontId="4" fillId="2" borderId="4" xfId="0" applyNumberFormat="1" applyFont="1" applyFill="1" applyBorder="1"/>
    <xf numFmtId="4" fontId="3" fillId="0" borderId="2" xfId="0" applyNumberFormat="1" applyFont="1" applyBorder="1"/>
    <xf numFmtId="4" fontId="0" fillId="0" borderId="2" xfId="0" applyNumberFormat="1" applyBorder="1"/>
    <xf numFmtId="0" fontId="1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4" fillId="5" borderId="10" xfId="0" applyFont="1" applyFill="1" applyBorder="1"/>
    <xf numFmtId="0" fontId="8" fillId="0" borderId="10" xfId="0" applyFont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4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4" fillId="5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4" fillId="0" borderId="9" xfId="0" applyFont="1" applyBorder="1"/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1" xfId="0" applyFont="1" applyBorder="1" applyAlignment="1">
      <alignment horizontal="center" wrapText="1"/>
    </xf>
    <xf numFmtId="0" fontId="2" fillId="0" borderId="19" xfId="0" applyFont="1" applyBorder="1"/>
    <xf numFmtId="0" fontId="4" fillId="5" borderId="19" xfId="0" applyFont="1" applyFill="1" applyBorder="1"/>
    <xf numFmtId="0" fontId="2" fillId="0" borderId="19" xfId="0" applyFont="1" applyBorder="1" applyAlignment="1">
      <alignment wrapText="1"/>
    </xf>
    <xf numFmtId="0" fontId="4" fillId="5" borderId="20" xfId="0" applyFont="1" applyFill="1" applyBorder="1"/>
    <xf numFmtId="0" fontId="4" fillId="5" borderId="8" xfId="0" applyFont="1" applyFill="1" applyBorder="1"/>
    <xf numFmtId="49" fontId="0" fillId="0" borderId="0" xfId="0" applyNumberFormat="1"/>
    <xf numFmtId="0" fontId="0" fillId="0" borderId="0" xfId="0" applyAlignment="1">
      <alignment horizontal="center"/>
    </xf>
    <xf numFmtId="4" fontId="1" fillId="0" borderId="0" xfId="0" applyNumberFormat="1" applyFont="1"/>
    <xf numFmtId="0" fontId="4" fillId="2" borderId="21" xfId="0" applyFont="1" applyFill="1" applyBorder="1"/>
    <xf numFmtId="4" fontId="4" fillId="2" borderId="22" xfId="0" applyNumberFormat="1" applyFont="1" applyFill="1" applyBorder="1"/>
    <xf numFmtId="0" fontId="7" fillId="0" borderId="5" xfId="0" applyFont="1" applyBorder="1"/>
    <xf numFmtId="4" fontId="2" fillId="0" borderId="1" xfId="0" applyNumberFormat="1" applyFont="1" applyBorder="1"/>
    <xf numFmtId="4" fontId="4" fillId="5" borderId="1" xfId="0" applyNumberFormat="1" applyFont="1" applyFill="1" applyBorder="1"/>
    <xf numFmtId="4" fontId="4" fillId="5" borderId="6" xfId="0" applyNumberFormat="1" applyFont="1" applyFill="1" applyBorder="1"/>
    <xf numFmtId="4" fontId="4" fillId="5" borderId="3" xfId="0" applyNumberFormat="1" applyFont="1" applyFill="1" applyBorder="1"/>
    <xf numFmtId="4" fontId="10" fillId="0" borderId="2" xfId="0" applyNumberFormat="1" applyFont="1" applyBorder="1"/>
    <xf numFmtId="0" fontId="11" fillId="2" borderId="0" xfId="0" applyFont="1" applyFill="1"/>
    <xf numFmtId="0" fontId="4" fillId="3" borderId="23" xfId="0" applyFont="1" applyFill="1" applyBorder="1"/>
    <xf numFmtId="4" fontId="4" fillId="3" borderId="24" xfId="0" applyNumberFormat="1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0" borderId="27" xfId="0" applyFont="1" applyBorder="1"/>
    <xf numFmtId="4" fontId="2" fillId="0" borderId="28" xfId="0" applyNumberFormat="1" applyFont="1" applyBorder="1"/>
    <xf numFmtId="4" fontId="0" fillId="0" borderId="28" xfId="0" applyNumberForma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0" fontId="2" fillId="0" borderId="31" xfId="0" applyFont="1" applyBorder="1"/>
    <xf numFmtId="4" fontId="10" fillId="0" borderId="32" xfId="0" applyNumberFormat="1" applyFont="1" applyBorder="1"/>
    <xf numFmtId="4" fontId="1" fillId="0" borderId="33" xfId="0" applyNumberFormat="1" applyFont="1" applyBorder="1"/>
    <xf numFmtId="4" fontId="3" fillId="0" borderId="28" xfId="0" applyNumberFormat="1" applyFont="1" applyBorder="1"/>
    <xf numFmtId="4" fontId="10" fillId="0" borderId="28" xfId="0" applyNumberFormat="1" applyFont="1" applyBorder="1"/>
    <xf numFmtId="4" fontId="12" fillId="0" borderId="2" xfId="0" applyNumberFormat="1" applyFont="1" applyBorder="1"/>
    <xf numFmtId="0" fontId="2" fillId="0" borderId="5" xfId="0" applyFont="1" applyBorder="1"/>
    <xf numFmtId="4" fontId="10" fillId="0" borderId="34" xfId="0" applyNumberFormat="1" applyFont="1" applyBorder="1"/>
    <xf numFmtId="4" fontId="1" fillId="0" borderId="35" xfId="0" applyNumberFormat="1" applyFont="1" applyBorder="1"/>
    <xf numFmtId="4" fontId="12" fillId="0" borderId="34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/>
    </xf>
    <xf numFmtId="4" fontId="1" fillId="0" borderId="36" xfId="0" applyNumberFormat="1" applyFont="1" applyBorder="1"/>
    <xf numFmtId="4" fontId="16" fillId="0" borderId="32" xfId="0" applyNumberFormat="1" applyFont="1" applyBorder="1"/>
    <xf numFmtId="4" fontId="9" fillId="0" borderId="0" xfId="0" applyNumberFormat="1" applyFont="1"/>
    <xf numFmtId="0" fontId="0" fillId="0" borderId="9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DB06-0A58-4DD2-BC96-A6EDD9D88C34}">
  <sheetPr>
    <pageSetUpPr fitToPage="1"/>
  </sheetPr>
  <dimension ref="A1:E48"/>
  <sheetViews>
    <sheetView tabSelected="1" workbookViewId="0">
      <selection activeCell="G1" sqref="G1"/>
    </sheetView>
  </sheetViews>
  <sheetFormatPr defaultRowHeight="14.4" x14ac:dyDescent="0.3"/>
  <cols>
    <col min="1" max="1" width="39.88671875" bestFit="1" customWidth="1"/>
    <col min="2" max="2" width="11.5546875" bestFit="1" customWidth="1"/>
    <col min="3" max="3" width="19.88671875" bestFit="1" customWidth="1"/>
    <col min="4" max="4" width="11.33203125" bestFit="1" customWidth="1"/>
    <col min="5" max="5" width="13.109375" style="3" bestFit="1" customWidth="1"/>
    <col min="6" max="6" width="1.5546875" customWidth="1"/>
  </cols>
  <sheetData>
    <row r="1" spans="1:5" ht="15.75" customHeight="1" x14ac:dyDescent="0.3">
      <c r="A1" s="82" t="s">
        <v>26</v>
      </c>
      <c r="B1" s="82"/>
      <c r="C1" s="82"/>
      <c r="D1" s="82"/>
      <c r="E1" s="82"/>
    </row>
    <row r="2" spans="1:5" x14ac:dyDescent="0.3">
      <c r="A2" s="10" t="s">
        <v>27</v>
      </c>
      <c r="B2" s="81" t="s">
        <v>62</v>
      </c>
      <c r="C2" s="81"/>
      <c r="D2" s="11"/>
      <c r="E2" s="10"/>
    </row>
    <row r="3" spans="1:5" x14ac:dyDescent="0.3">
      <c r="A3" s="10" t="s">
        <v>28</v>
      </c>
      <c r="B3" s="81">
        <v>2022</v>
      </c>
      <c r="C3" s="81"/>
      <c r="D3" s="10"/>
      <c r="E3" s="10"/>
    </row>
    <row r="4" spans="1:5" ht="15" thickBot="1" x14ac:dyDescent="0.35"/>
    <row r="5" spans="1:5" ht="15" thickBot="1" x14ac:dyDescent="0.35">
      <c r="A5" s="56" t="s">
        <v>13</v>
      </c>
      <c r="B5" s="57" t="s">
        <v>65</v>
      </c>
      <c r="C5" s="58" t="s">
        <v>24</v>
      </c>
      <c r="D5" s="58" t="s">
        <v>67</v>
      </c>
      <c r="E5" s="59" t="s">
        <v>23</v>
      </c>
    </row>
    <row r="6" spans="1:5" x14ac:dyDescent="0.3">
      <c r="A6" s="60" t="s">
        <v>14</v>
      </c>
      <c r="B6" s="61"/>
      <c r="C6" s="62"/>
      <c r="D6" s="62"/>
      <c r="E6" s="63">
        <f t="shared" ref="E6:E9" si="0">SUM(B6:C6)</f>
        <v>0</v>
      </c>
    </row>
    <row r="7" spans="1:5" x14ac:dyDescent="0.3">
      <c r="A7" s="1" t="s">
        <v>15</v>
      </c>
      <c r="B7" s="4"/>
      <c r="C7" s="7"/>
      <c r="D7" s="7"/>
      <c r="E7" s="64">
        <f t="shared" si="0"/>
        <v>0</v>
      </c>
    </row>
    <row r="8" spans="1:5" x14ac:dyDescent="0.3">
      <c r="A8" s="1" t="s">
        <v>16</v>
      </c>
      <c r="B8" s="4"/>
      <c r="C8" s="7"/>
      <c r="D8" s="7"/>
      <c r="E8" s="64">
        <f t="shared" si="0"/>
        <v>0</v>
      </c>
    </row>
    <row r="9" spans="1:5" x14ac:dyDescent="0.3">
      <c r="A9" s="1" t="s">
        <v>17</v>
      </c>
      <c r="B9" s="4"/>
      <c r="C9" s="7"/>
      <c r="D9" s="7"/>
      <c r="E9" s="64">
        <f t="shared" si="0"/>
        <v>0</v>
      </c>
    </row>
    <row r="10" spans="1:5" x14ac:dyDescent="0.3">
      <c r="A10" s="1" t="s">
        <v>18</v>
      </c>
      <c r="B10" s="70">
        <v>35000</v>
      </c>
      <c r="C10" s="7"/>
      <c r="D10" s="7">
        <v>17000</v>
      </c>
      <c r="E10" s="64">
        <f>SUM(B10:D10)</f>
        <v>52000</v>
      </c>
    </row>
    <row r="11" spans="1:5" x14ac:dyDescent="0.3">
      <c r="A11" s="1" t="s">
        <v>19</v>
      </c>
      <c r="B11" s="70">
        <v>20000</v>
      </c>
      <c r="C11" s="54"/>
      <c r="D11" s="54"/>
      <c r="E11" s="64">
        <f>SUM(B11:D11)</f>
        <v>20000</v>
      </c>
    </row>
    <row r="12" spans="1:5" x14ac:dyDescent="0.3">
      <c r="A12" s="1" t="s">
        <v>20</v>
      </c>
      <c r="B12" s="6">
        <v>100</v>
      </c>
      <c r="C12" s="54"/>
      <c r="D12" s="54"/>
      <c r="E12" s="64">
        <f>SUM(B12:D12)</f>
        <v>100</v>
      </c>
    </row>
    <row r="13" spans="1:5" ht="15" thickBot="1" x14ac:dyDescent="0.35">
      <c r="A13" s="65" t="s">
        <v>21</v>
      </c>
      <c r="B13" s="78">
        <v>690000</v>
      </c>
      <c r="C13" s="66">
        <v>3500000</v>
      </c>
      <c r="D13" s="66">
        <v>286000</v>
      </c>
      <c r="E13" s="67">
        <f>SUM(B13:D13)</f>
        <v>4476000</v>
      </c>
    </row>
    <row r="14" spans="1:5" ht="15" thickBot="1" x14ac:dyDescent="0.35">
      <c r="A14" s="47" t="s">
        <v>22</v>
      </c>
      <c r="B14" s="48">
        <f>SUM(B6:B13)</f>
        <v>745100</v>
      </c>
      <c r="C14" s="48">
        <f t="shared" ref="C14:D14" si="1">SUM(C6:C13)</f>
        <v>3500000</v>
      </c>
      <c r="D14" s="48">
        <f t="shared" si="1"/>
        <v>303000</v>
      </c>
      <c r="E14" s="48">
        <f>SUM(E6:E13)</f>
        <v>4548100</v>
      </c>
    </row>
    <row r="15" spans="1:5" ht="15" thickBot="1" x14ac:dyDescent="0.35">
      <c r="A15" s="56" t="s">
        <v>68</v>
      </c>
      <c r="B15" s="57" t="s">
        <v>65</v>
      </c>
      <c r="C15" s="58" t="s">
        <v>24</v>
      </c>
      <c r="D15" s="58" t="s">
        <v>67</v>
      </c>
      <c r="E15" s="59" t="s">
        <v>23</v>
      </c>
    </row>
    <row r="16" spans="1:5" x14ac:dyDescent="0.3">
      <c r="A16" s="60" t="s">
        <v>0</v>
      </c>
      <c r="B16" s="68">
        <v>80000</v>
      </c>
      <c r="C16" s="69">
        <v>66500</v>
      </c>
      <c r="D16" s="69"/>
      <c r="E16" s="63">
        <f t="shared" ref="E16:E31" si="2">SUM(B16:D16)</f>
        <v>146500</v>
      </c>
    </row>
    <row r="17" spans="1:5" x14ac:dyDescent="0.3">
      <c r="A17" s="71" t="s">
        <v>69</v>
      </c>
      <c r="B17" s="74">
        <v>17000</v>
      </c>
      <c r="C17" s="72"/>
      <c r="D17" s="72"/>
      <c r="E17" s="73">
        <f t="shared" si="2"/>
        <v>17000</v>
      </c>
    </row>
    <row r="18" spans="1:5" x14ac:dyDescent="0.3">
      <c r="A18" s="1" t="s">
        <v>1</v>
      </c>
      <c r="B18" s="6">
        <v>290000</v>
      </c>
      <c r="C18" s="54"/>
      <c r="D18" s="54"/>
      <c r="E18" s="64">
        <f t="shared" si="2"/>
        <v>290000</v>
      </c>
    </row>
    <row r="19" spans="1:5" x14ac:dyDescent="0.3">
      <c r="A19" s="1" t="s">
        <v>2</v>
      </c>
      <c r="B19" s="6">
        <v>30000</v>
      </c>
      <c r="C19" s="54"/>
      <c r="D19" s="54"/>
      <c r="E19" s="64">
        <f t="shared" si="2"/>
        <v>30000</v>
      </c>
    </row>
    <row r="20" spans="1:5" x14ac:dyDescent="0.3">
      <c r="A20" s="1" t="s">
        <v>3</v>
      </c>
      <c r="B20" s="6">
        <v>300</v>
      </c>
      <c r="C20" s="54"/>
      <c r="D20" s="54"/>
      <c r="E20" s="64">
        <f t="shared" si="2"/>
        <v>300</v>
      </c>
    </row>
    <row r="21" spans="1:5" x14ac:dyDescent="0.3">
      <c r="A21" s="1" t="s">
        <v>4</v>
      </c>
      <c r="B21" s="6">
        <v>100000</v>
      </c>
      <c r="C21" s="54"/>
      <c r="D21" s="54">
        <v>42000</v>
      </c>
      <c r="E21" s="64">
        <f t="shared" si="2"/>
        <v>142000</v>
      </c>
    </row>
    <row r="22" spans="1:5" x14ac:dyDescent="0.3">
      <c r="A22" s="1" t="s">
        <v>5</v>
      </c>
      <c r="B22" s="6">
        <v>66000</v>
      </c>
      <c r="C22" s="54">
        <v>2520000</v>
      </c>
      <c r="D22" s="54">
        <v>100000</v>
      </c>
      <c r="E22" s="64">
        <f t="shared" si="2"/>
        <v>2686000</v>
      </c>
    </row>
    <row r="23" spans="1:5" x14ac:dyDescent="0.3">
      <c r="A23" s="1" t="s">
        <v>6</v>
      </c>
      <c r="B23" s="6">
        <v>22500</v>
      </c>
      <c r="C23" s="54">
        <v>852000</v>
      </c>
      <c r="D23" s="54"/>
      <c r="E23" s="64">
        <f t="shared" si="2"/>
        <v>874500</v>
      </c>
    </row>
    <row r="24" spans="1:5" x14ac:dyDescent="0.3">
      <c r="A24" s="1" t="s">
        <v>7</v>
      </c>
      <c r="B24" s="6">
        <v>300</v>
      </c>
      <c r="C24" s="54">
        <v>11000</v>
      </c>
      <c r="D24" s="54"/>
      <c r="E24" s="64">
        <f t="shared" si="2"/>
        <v>11300</v>
      </c>
    </row>
    <row r="25" spans="1:5" x14ac:dyDescent="0.3">
      <c r="A25" s="1" t="s">
        <v>8</v>
      </c>
      <c r="B25" s="6"/>
      <c r="C25" s="54">
        <v>50500</v>
      </c>
      <c r="D25" s="54"/>
      <c r="E25" s="64">
        <f t="shared" si="2"/>
        <v>50500</v>
      </c>
    </row>
    <row r="26" spans="1:5" x14ac:dyDescent="0.3">
      <c r="A26" s="1" t="s">
        <v>9</v>
      </c>
      <c r="B26" s="6">
        <v>15000</v>
      </c>
      <c r="C26" s="54"/>
      <c r="D26" s="54"/>
      <c r="E26" s="64">
        <f t="shared" si="2"/>
        <v>15000</v>
      </c>
    </row>
    <row r="27" spans="1:5" x14ac:dyDescent="0.3">
      <c r="A27" s="1" t="s">
        <v>9</v>
      </c>
      <c r="B27" s="70">
        <v>20000</v>
      </c>
      <c r="C27" s="54"/>
      <c r="D27" s="54"/>
      <c r="E27" s="64">
        <f t="shared" si="2"/>
        <v>20000</v>
      </c>
    </row>
    <row r="28" spans="1:5" x14ac:dyDescent="0.3">
      <c r="A28" s="1" t="s">
        <v>10</v>
      </c>
      <c r="B28" s="6">
        <v>27000</v>
      </c>
      <c r="C28" s="54"/>
      <c r="D28" s="54"/>
      <c r="E28" s="64">
        <f t="shared" si="2"/>
        <v>27000</v>
      </c>
    </row>
    <row r="29" spans="1:5" x14ac:dyDescent="0.3">
      <c r="A29" s="1" t="s">
        <v>11</v>
      </c>
      <c r="B29" s="6">
        <v>20000</v>
      </c>
      <c r="C29" s="54"/>
      <c r="E29" s="64">
        <f t="shared" si="2"/>
        <v>20000</v>
      </c>
    </row>
    <row r="30" spans="1:5" x14ac:dyDescent="0.3">
      <c r="A30" s="1" t="s">
        <v>11</v>
      </c>
      <c r="B30" s="6">
        <v>20000</v>
      </c>
      <c r="C30" s="54"/>
      <c r="D30" s="54">
        <v>161000</v>
      </c>
      <c r="E30" s="64">
        <f t="shared" si="2"/>
        <v>181000</v>
      </c>
    </row>
    <row r="31" spans="1:5" ht="15" thickBot="1" x14ac:dyDescent="0.35">
      <c r="A31" s="65" t="s">
        <v>70</v>
      </c>
      <c r="B31" s="6">
        <v>37000</v>
      </c>
      <c r="C31" s="66"/>
      <c r="D31" s="66"/>
      <c r="E31" s="77">
        <f t="shared" si="2"/>
        <v>37000</v>
      </c>
    </row>
    <row r="32" spans="1:5" ht="15" thickBot="1" x14ac:dyDescent="0.35">
      <c r="A32" s="2" t="s">
        <v>12</v>
      </c>
      <c r="B32" s="48">
        <f>SUM(B16:B31)</f>
        <v>745100</v>
      </c>
      <c r="C32" s="5">
        <f t="shared" ref="C32:E32" si="3">SUM(C16:C31)</f>
        <v>3500000</v>
      </c>
      <c r="D32" s="5">
        <f t="shared" si="3"/>
        <v>303000</v>
      </c>
      <c r="E32" s="5">
        <f t="shared" si="3"/>
        <v>4548100</v>
      </c>
    </row>
    <row r="33" spans="1:5" x14ac:dyDescent="0.3">
      <c r="B33" s="3"/>
      <c r="C33" s="3"/>
      <c r="D33" s="3"/>
    </row>
    <row r="34" spans="1:5" x14ac:dyDescent="0.3">
      <c r="B34" s="3"/>
      <c r="C34" s="3"/>
      <c r="D34" s="3"/>
    </row>
    <row r="35" spans="1:5" ht="18" x14ac:dyDescent="0.35">
      <c r="A35" s="55" t="s">
        <v>25</v>
      </c>
      <c r="B35" s="79">
        <f>SUM(B36:B43)</f>
        <v>120000</v>
      </c>
    </row>
    <row r="36" spans="1:5" x14ac:dyDescent="0.3">
      <c r="A36" s="46"/>
      <c r="C36" s="8"/>
      <c r="D36" s="8"/>
      <c r="E36" s="46"/>
    </row>
    <row r="37" spans="1:5" ht="15.6" x14ac:dyDescent="0.3">
      <c r="A37" s="75" t="s">
        <v>75</v>
      </c>
      <c r="C37" s="8"/>
      <c r="D37" s="8"/>
      <c r="E37" s="46"/>
    </row>
    <row r="38" spans="1:5" x14ac:dyDescent="0.3">
      <c r="A38" s="46"/>
      <c r="B38" s="46">
        <v>20000</v>
      </c>
      <c r="C38" s="8"/>
      <c r="D38" s="8"/>
      <c r="E38" s="46"/>
    </row>
    <row r="39" spans="1:5" ht="15.6" x14ac:dyDescent="0.3">
      <c r="A39" s="75" t="s">
        <v>76</v>
      </c>
      <c r="B39" s="46"/>
      <c r="C39" s="8"/>
      <c r="D39" s="8"/>
      <c r="E39" s="46"/>
    </row>
    <row r="40" spans="1:5" x14ac:dyDescent="0.3">
      <c r="A40" s="46"/>
      <c r="B40" s="46">
        <v>20000</v>
      </c>
      <c r="C40" s="8"/>
      <c r="D40" s="8"/>
      <c r="E40" s="46"/>
    </row>
    <row r="41" spans="1:5" ht="15.6" x14ac:dyDescent="0.3">
      <c r="A41" s="76" t="s">
        <v>77</v>
      </c>
      <c r="B41" s="46"/>
      <c r="C41" s="8"/>
      <c r="D41" s="8"/>
      <c r="E41" s="46"/>
    </row>
    <row r="42" spans="1:5" ht="15.6" x14ac:dyDescent="0.3">
      <c r="A42" s="76" t="s">
        <v>74</v>
      </c>
      <c r="B42" s="46"/>
    </row>
    <row r="43" spans="1:5" ht="15.6" x14ac:dyDescent="0.3">
      <c r="A43" s="76" t="s">
        <v>71</v>
      </c>
      <c r="B43" s="46">
        <v>80000</v>
      </c>
    </row>
    <row r="44" spans="1:5" ht="15.6" x14ac:dyDescent="0.3">
      <c r="A44" s="76"/>
      <c r="B44" s="3"/>
      <c r="D44" s="45"/>
    </row>
    <row r="46" spans="1:5" ht="15.6" x14ac:dyDescent="0.3">
      <c r="A46" s="76" t="s">
        <v>73</v>
      </c>
    </row>
    <row r="47" spans="1:5" ht="15.6" x14ac:dyDescent="0.3">
      <c r="A47" s="76" t="s">
        <v>72</v>
      </c>
      <c r="C47" t="s">
        <v>63</v>
      </c>
    </row>
    <row r="48" spans="1:5" x14ac:dyDescent="0.3">
      <c r="C48" s="45" t="s">
        <v>64</v>
      </c>
    </row>
  </sheetData>
  <mergeCells count="3">
    <mergeCell ref="B2:C2"/>
    <mergeCell ref="A1:E1"/>
    <mergeCell ref="B3:C3"/>
  </mergeCells>
  <phoneticPr fontId="13" type="noConversion"/>
  <pageMargins left="0.7" right="0.7" top="0.78740157499999996" bottom="0.78740157499999996" header="0.3" footer="0.3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6849-08AE-42A7-BDB1-2AEC8F09E9D2}">
  <sheetPr>
    <pageSetUpPr fitToPage="1"/>
  </sheetPr>
  <dimension ref="B2:D21"/>
  <sheetViews>
    <sheetView workbookViewId="0">
      <selection activeCell="C7" sqref="C7"/>
    </sheetView>
  </sheetViews>
  <sheetFormatPr defaultRowHeight="14.4" x14ac:dyDescent="0.3"/>
  <cols>
    <col min="2" max="2" width="40" customWidth="1"/>
    <col min="3" max="3" width="18" customWidth="1"/>
    <col min="4" max="4" width="18.109375" bestFit="1" customWidth="1"/>
  </cols>
  <sheetData>
    <row r="2" spans="2:4" ht="17.399999999999999" x14ac:dyDescent="0.3">
      <c r="B2" s="9" t="s">
        <v>29</v>
      </c>
      <c r="C2" s="12"/>
    </row>
    <row r="3" spans="2:4" x14ac:dyDescent="0.3">
      <c r="B3" s="10"/>
      <c r="C3" s="11"/>
    </row>
    <row r="4" spans="2:4" ht="15.6" x14ac:dyDescent="0.3">
      <c r="B4" s="9" t="s">
        <v>30</v>
      </c>
      <c r="C4" s="13" t="s">
        <v>62</v>
      </c>
    </row>
    <row r="5" spans="2:4" ht="15.6" x14ac:dyDescent="0.3">
      <c r="B5" s="9"/>
      <c r="C5" s="11"/>
    </row>
    <row r="6" spans="2:4" ht="15.6" x14ac:dyDescent="0.3">
      <c r="B6" s="9" t="s">
        <v>28</v>
      </c>
      <c r="C6" s="11">
        <v>2022</v>
      </c>
    </row>
    <row r="7" spans="2:4" ht="15" thickBot="1" x14ac:dyDescent="0.35">
      <c r="C7" s="11"/>
    </row>
    <row r="8" spans="2:4" ht="29.4" thickBot="1" x14ac:dyDescent="0.4">
      <c r="B8" s="14" t="s">
        <v>31</v>
      </c>
      <c r="C8" s="15"/>
      <c r="D8" s="16" t="s">
        <v>32</v>
      </c>
    </row>
    <row r="9" spans="2:4" ht="15" thickBot="1" x14ac:dyDescent="0.35">
      <c r="B9" s="17" t="s">
        <v>33</v>
      </c>
      <c r="C9" s="18"/>
      <c r="D9" s="19"/>
    </row>
    <row r="10" spans="2:4" x14ac:dyDescent="0.3">
      <c r="B10" s="20" t="s">
        <v>34</v>
      </c>
      <c r="C10" s="21"/>
      <c r="D10" s="22"/>
    </row>
    <row r="11" spans="2:4" ht="15" thickBot="1" x14ac:dyDescent="0.35">
      <c r="B11" s="23" t="s">
        <v>35</v>
      </c>
      <c r="C11" s="24">
        <v>27000</v>
      </c>
      <c r="D11" s="25" t="s">
        <v>36</v>
      </c>
    </row>
    <row r="12" spans="2:4" ht="15" thickBot="1" x14ac:dyDescent="0.35">
      <c r="B12" s="26" t="s">
        <v>37</v>
      </c>
      <c r="C12" s="27"/>
      <c r="D12" s="25"/>
    </row>
    <row r="13" spans="2:4" ht="15" thickBot="1" x14ac:dyDescent="0.35">
      <c r="B13" s="20" t="s">
        <v>38</v>
      </c>
      <c r="C13" s="28"/>
      <c r="D13" s="29"/>
    </row>
    <row r="14" spans="2:4" ht="15" thickBot="1" x14ac:dyDescent="0.35">
      <c r="B14" s="30" t="s">
        <v>39</v>
      </c>
      <c r="C14" s="27">
        <f>SUM(C10:C13)</f>
        <v>27000</v>
      </c>
      <c r="D14" s="19"/>
    </row>
    <row r="15" spans="2:4" x14ac:dyDescent="0.3">
      <c r="B15" s="23" t="s">
        <v>40</v>
      </c>
      <c r="C15" s="31"/>
      <c r="D15" s="25"/>
    </row>
    <row r="16" spans="2:4" x14ac:dyDescent="0.3">
      <c r="B16" s="23" t="s">
        <v>41</v>
      </c>
      <c r="C16" s="31"/>
      <c r="D16" s="25"/>
    </row>
    <row r="17" spans="2:4" ht="15" thickBot="1" x14ac:dyDescent="0.35">
      <c r="B17" s="32" t="s">
        <v>42</v>
      </c>
      <c r="C17" s="24"/>
      <c r="D17" s="29"/>
    </row>
    <row r="18" spans="2:4" ht="15" thickBot="1" x14ac:dyDescent="0.35">
      <c r="B18" s="30" t="s">
        <v>43</v>
      </c>
      <c r="C18" s="27">
        <f>SUM(C15:C17)</f>
        <v>0</v>
      </c>
      <c r="D18" s="19"/>
    </row>
    <row r="19" spans="2:4" ht="16.8" thickBot="1" x14ac:dyDescent="0.4">
      <c r="B19" s="33" t="s">
        <v>44</v>
      </c>
      <c r="C19" s="34">
        <f>C9+C14-C18</f>
        <v>27000</v>
      </c>
      <c r="D19" s="35"/>
    </row>
    <row r="20" spans="2:4" x14ac:dyDescent="0.3">
      <c r="B20" s="10"/>
      <c r="C20" s="11"/>
      <c r="D20" s="10"/>
    </row>
    <row r="21" spans="2:4" x14ac:dyDescent="0.3">
      <c r="B21" s="10"/>
      <c r="C21" s="11"/>
      <c r="D21" s="10"/>
    </row>
  </sheetData>
  <pageMargins left="0.7" right="0.7" top="0.78740157499999996" bottom="0.78740157499999996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2D4DB-532C-4471-BEBE-6E4FEDC953B0}">
  <sheetPr>
    <pageSetUpPr fitToPage="1"/>
  </sheetPr>
  <dimension ref="B2:E26"/>
  <sheetViews>
    <sheetView workbookViewId="0">
      <selection activeCell="C7" sqref="C7"/>
    </sheetView>
  </sheetViews>
  <sheetFormatPr defaultRowHeight="14.4" x14ac:dyDescent="0.3"/>
  <cols>
    <col min="2" max="2" width="41.5546875" customWidth="1"/>
    <col min="3" max="3" width="15.88671875" customWidth="1"/>
    <col min="4" max="4" width="18" customWidth="1"/>
    <col min="5" max="5" width="15.6640625" customWidth="1"/>
    <col min="6" max="6" width="15.44140625" customWidth="1"/>
  </cols>
  <sheetData>
    <row r="2" spans="2:5" ht="15.6" x14ac:dyDescent="0.3">
      <c r="B2" s="9" t="s">
        <v>45</v>
      </c>
      <c r="C2" s="10"/>
      <c r="D2" s="10"/>
    </row>
    <row r="3" spans="2:5" x14ac:dyDescent="0.3">
      <c r="B3" s="10" t="s">
        <v>27</v>
      </c>
      <c r="C3" s="10" t="s">
        <v>66</v>
      </c>
      <c r="D3" s="10"/>
    </row>
    <row r="4" spans="2:5" x14ac:dyDescent="0.3">
      <c r="B4" s="10" t="s">
        <v>46</v>
      </c>
      <c r="C4" s="10" t="s">
        <v>78</v>
      </c>
      <c r="D4" s="10"/>
    </row>
    <row r="5" spans="2:5" ht="15" thickBot="1" x14ac:dyDescent="0.35">
      <c r="B5" s="10"/>
      <c r="C5" s="10"/>
      <c r="D5" s="10"/>
    </row>
    <row r="6" spans="2:5" ht="16.8" thickBot="1" x14ac:dyDescent="0.4">
      <c r="B6" s="83" t="s">
        <v>47</v>
      </c>
      <c r="C6" s="84"/>
      <c r="D6" s="84"/>
      <c r="E6" s="80"/>
    </row>
    <row r="7" spans="2:5" ht="16.2" x14ac:dyDescent="0.35">
      <c r="B7" s="36"/>
      <c r="C7" s="49">
        <v>2023</v>
      </c>
      <c r="D7" s="49">
        <v>2024</v>
      </c>
      <c r="E7" s="49">
        <v>2025</v>
      </c>
    </row>
    <row r="8" spans="2:5" x14ac:dyDescent="0.3">
      <c r="B8" s="37" t="s">
        <v>48</v>
      </c>
      <c r="C8" s="38" t="s">
        <v>49</v>
      </c>
      <c r="D8" s="38" t="s">
        <v>49</v>
      </c>
      <c r="E8" s="38" t="s">
        <v>49</v>
      </c>
    </row>
    <row r="9" spans="2:5" x14ac:dyDescent="0.3">
      <c r="B9" s="39" t="s">
        <v>50</v>
      </c>
      <c r="C9" s="50"/>
      <c r="D9" s="50"/>
      <c r="E9" s="50"/>
    </row>
    <row r="10" spans="2:5" x14ac:dyDescent="0.3">
      <c r="B10" s="39" t="s">
        <v>51</v>
      </c>
      <c r="C10" s="50"/>
      <c r="D10" s="50"/>
      <c r="E10" s="50"/>
    </row>
    <row r="11" spans="2:5" x14ac:dyDescent="0.3">
      <c r="B11" s="39" t="s">
        <v>52</v>
      </c>
      <c r="C11" s="50">
        <v>70000</v>
      </c>
      <c r="D11" s="50">
        <v>70000</v>
      </c>
      <c r="E11" s="50">
        <v>75000</v>
      </c>
    </row>
    <row r="12" spans="2:5" x14ac:dyDescent="0.3">
      <c r="B12" s="39" t="s">
        <v>53</v>
      </c>
      <c r="C12" s="50">
        <v>500</v>
      </c>
      <c r="D12" s="50">
        <v>500</v>
      </c>
      <c r="E12" s="50">
        <v>300</v>
      </c>
    </row>
    <row r="13" spans="2:5" x14ac:dyDescent="0.3">
      <c r="B13" s="39" t="s">
        <v>54</v>
      </c>
      <c r="C13" s="50">
        <v>4300000</v>
      </c>
      <c r="D13" s="50">
        <v>4600000</v>
      </c>
      <c r="E13" s="50">
        <v>5000000</v>
      </c>
    </row>
    <row r="14" spans="2:5" x14ac:dyDescent="0.3">
      <c r="B14" s="40" t="s">
        <v>22</v>
      </c>
      <c r="C14" s="51">
        <f>SUM(C9:C13)</f>
        <v>4370500</v>
      </c>
      <c r="D14" s="51">
        <f>SUM(D9:D13)</f>
        <v>4670500</v>
      </c>
      <c r="E14" s="51">
        <f>SUM(E9:E13)</f>
        <v>5075300</v>
      </c>
    </row>
    <row r="15" spans="2:5" x14ac:dyDescent="0.3">
      <c r="B15" s="39" t="s">
        <v>55</v>
      </c>
      <c r="C15" s="50">
        <v>345000</v>
      </c>
      <c r="D15" s="50">
        <v>345000</v>
      </c>
      <c r="E15" s="50">
        <v>345000</v>
      </c>
    </row>
    <row r="16" spans="2:5" x14ac:dyDescent="0.3">
      <c r="B16" s="39" t="s">
        <v>56</v>
      </c>
      <c r="C16" s="50">
        <v>245500</v>
      </c>
      <c r="D16" s="50">
        <v>245500</v>
      </c>
      <c r="E16" s="50">
        <f>245500+4800</f>
        <v>250300</v>
      </c>
    </row>
    <row r="17" spans="2:5" x14ac:dyDescent="0.3">
      <c r="B17" s="39" t="s">
        <v>57</v>
      </c>
      <c r="C17" s="50">
        <v>3700000</v>
      </c>
      <c r="D17" s="50">
        <v>3980000</v>
      </c>
      <c r="E17" s="50">
        <v>4380000</v>
      </c>
    </row>
    <row r="18" spans="2:5" x14ac:dyDescent="0.3">
      <c r="B18" s="39" t="s">
        <v>58</v>
      </c>
      <c r="C18" s="50"/>
      <c r="D18" s="50"/>
      <c r="E18" s="50"/>
    </row>
    <row r="19" spans="2:5" x14ac:dyDescent="0.3">
      <c r="B19" s="39" t="s">
        <v>59</v>
      </c>
      <c r="C19" s="50">
        <v>30000</v>
      </c>
      <c r="D19" s="50">
        <v>50000</v>
      </c>
      <c r="E19" s="50">
        <v>50000</v>
      </c>
    </row>
    <row r="20" spans="2:5" ht="28.2" x14ac:dyDescent="0.3">
      <c r="B20" s="41" t="s">
        <v>60</v>
      </c>
      <c r="C20" s="50">
        <v>50000</v>
      </c>
      <c r="D20" s="50">
        <v>50000</v>
      </c>
      <c r="E20" s="50">
        <v>50000</v>
      </c>
    </row>
    <row r="21" spans="2:5" ht="15" thickBot="1" x14ac:dyDescent="0.35">
      <c r="B21" s="42" t="s">
        <v>12</v>
      </c>
      <c r="C21" s="52">
        <f>SUM(C15:C20)</f>
        <v>4370500</v>
      </c>
      <c r="D21" s="52">
        <f>SUM(D15:D20)</f>
        <v>4670500</v>
      </c>
      <c r="E21" s="52">
        <f>SUM(E15:E20)</f>
        <v>5075300</v>
      </c>
    </row>
    <row r="22" spans="2:5" ht="15" thickBot="1" x14ac:dyDescent="0.35">
      <c r="B22" s="43" t="s">
        <v>61</v>
      </c>
      <c r="C22" s="53">
        <f>C14-C21</f>
        <v>0</v>
      </c>
      <c r="D22" s="53">
        <f>D14-D21</f>
        <v>0</v>
      </c>
      <c r="E22" s="53">
        <f>E14-E21</f>
        <v>0</v>
      </c>
    </row>
    <row r="25" spans="2:5" x14ac:dyDescent="0.3">
      <c r="B25" s="44"/>
    </row>
    <row r="26" spans="2:5" x14ac:dyDescent="0.3">
      <c r="B26" s="44"/>
    </row>
  </sheetData>
  <mergeCells count="1">
    <mergeCell ref="B6:D6"/>
  </mergeCells>
  <pageMargins left="0.7" right="0.7" top="0.78740157499999996" bottom="0.78740157499999996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Rozpočet neinvestiční</vt:lpstr>
      <vt:lpstr>Rozpočet investiční</vt:lpstr>
      <vt:lpstr>Střednědobý výhled</vt:lpstr>
      <vt:lpstr>'Rozpočet investiční'!Oblast_tisku</vt:lpstr>
      <vt:lpstr>'Rozpočet neinvestiční'!Oblast_tisku</vt:lpstr>
      <vt:lpstr>'Střednědobý výhled'!Oblast_tisku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evapr</dc:creator>
  <cp:lastModifiedBy>zsver</cp:lastModifiedBy>
  <cp:lastPrinted>2022-01-30T18:45:42Z</cp:lastPrinted>
  <dcterms:created xsi:type="dcterms:W3CDTF">2018-11-23T08:47:34Z</dcterms:created>
  <dcterms:modified xsi:type="dcterms:W3CDTF">2023-02-24T12:07:21Z</dcterms:modified>
</cp:coreProperties>
</file>